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RANSE FINALE AMB 2023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D14" i="4"/>
  <c r="AC14"/>
  <c r="AB14"/>
  <c r="Z14"/>
  <c r="Y14"/>
  <c r="X14"/>
  <c r="U14"/>
  <c r="T14"/>
  <c r="S14"/>
  <c r="R14"/>
  <c r="Q14"/>
  <c r="P14"/>
  <c r="O14"/>
  <c r="L14"/>
  <c r="K14"/>
  <c r="J14"/>
  <c r="I14"/>
  <c r="H14"/>
  <c r="G14"/>
  <c r="F14"/>
  <c r="E14"/>
  <c r="AE13"/>
  <c r="AA13"/>
  <c r="M13"/>
  <c r="M14" s="1"/>
  <c r="AE12"/>
  <c r="AA12"/>
  <c r="N12"/>
  <c r="AF12" s="1"/>
  <c r="AE11"/>
  <c r="AA11"/>
  <c r="V11"/>
  <c r="N11"/>
  <c r="AF11" s="1"/>
  <c r="AE10"/>
  <c r="AA10"/>
  <c r="V10"/>
  <c r="N10"/>
  <c r="AF10" s="1"/>
  <c r="AE9"/>
  <c r="V9"/>
  <c r="N9"/>
  <c r="AF9" s="1"/>
  <c r="AE8"/>
  <c r="AA8"/>
  <c r="V8"/>
  <c r="N8"/>
  <c r="W8" s="1"/>
  <c r="AE7"/>
  <c r="AA7"/>
  <c r="V7"/>
  <c r="W7" s="1"/>
  <c r="N7"/>
  <c r="AF7" s="1"/>
  <c r="AE6"/>
  <c r="AA6"/>
  <c r="V6"/>
  <c r="N6"/>
  <c r="W6" s="1"/>
  <c r="AE5"/>
  <c r="AA5"/>
  <c r="W5"/>
  <c r="V5"/>
  <c r="N5"/>
  <c r="AF5" s="1"/>
  <c r="AE4"/>
  <c r="AA4"/>
  <c r="V4"/>
  <c r="N4"/>
  <c r="W4" s="1"/>
  <c r="AE3"/>
  <c r="AA3"/>
  <c r="W3"/>
  <c r="V3"/>
  <c r="N3"/>
  <c r="AF3" s="1"/>
  <c r="AE2"/>
  <c r="AE14" s="1"/>
  <c r="AA2"/>
  <c r="AA14" s="1"/>
  <c r="V2"/>
  <c r="V14" s="1"/>
  <c r="N2"/>
  <c r="W2" s="1"/>
  <c r="AF2" l="1"/>
  <c r="AF4"/>
  <c r="AF6"/>
  <c r="AF8"/>
  <c r="W10"/>
  <c r="N13"/>
  <c r="W9"/>
  <c r="W12"/>
  <c r="W11"/>
  <c r="N14"/>
  <c r="W14" l="1"/>
  <c r="W13"/>
  <c r="AF13"/>
  <c r="AF14" s="1"/>
</calcChain>
</file>

<file path=xl/sharedStrings.xml><?xml version="1.0" encoding="utf-8"?>
<sst xmlns="http://schemas.openxmlformats.org/spreadsheetml/2006/main" count="65" uniqueCount="65">
  <si>
    <t>nr inreg</t>
  </si>
  <si>
    <t>contract</t>
  </si>
  <si>
    <t>denumire</t>
  </si>
  <si>
    <t>CUI</t>
  </si>
  <si>
    <t>ianuarie</t>
  </si>
  <si>
    <t>DIMINUARE IANUARIE</t>
  </si>
  <si>
    <t xml:space="preserve">IANUARIE </t>
  </si>
  <si>
    <t>februarie</t>
  </si>
  <si>
    <t>DIMINUARE FEBRUARIE</t>
  </si>
  <si>
    <t xml:space="preserve">FEBRUARIE </t>
  </si>
  <si>
    <t>martie</t>
  </si>
  <si>
    <t>DIMINUARE MARTIE</t>
  </si>
  <si>
    <t xml:space="preserve">MARTIE </t>
  </si>
  <si>
    <t>TRIM I</t>
  </si>
  <si>
    <t>APRILIE</t>
  </si>
  <si>
    <t>MAI</t>
  </si>
  <si>
    <t>DIMINUARE MAI</t>
  </si>
  <si>
    <t xml:space="preserve">MAI </t>
  </si>
  <si>
    <t>IUNIE</t>
  </si>
  <si>
    <t>DIMINUARE IUNIE</t>
  </si>
  <si>
    <t xml:space="preserve">IUNIE </t>
  </si>
  <si>
    <t>TOTAL TRIM II</t>
  </si>
  <si>
    <t>SEM I</t>
  </si>
  <si>
    <t>IULIE DEVINE</t>
  </si>
  <si>
    <t>AUG DEVINE</t>
  </si>
  <si>
    <t>SEPT DEVINE</t>
  </si>
  <si>
    <t>TRIM III DEVINE</t>
  </si>
  <si>
    <t>OCTOMBRIE</t>
  </si>
  <si>
    <t>NOIEMBRIE</t>
  </si>
  <si>
    <t>DECEMBRIE DEVINE</t>
  </si>
  <si>
    <t>TRIM IV DEVINE</t>
  </si>
  <si>
    <t>TOTAL 2023</t>
  </si>
  <si>
    <t>CO004/2023</t>
  </si>
  <si>
    <t>S.C. SANADOR S.R.L.</t>
  </si>
  <si>
    <t>12530000</t>
  </si>
  <si>
    <t>CO005/2023</t>
  </si>
  <si>
    <t>S.C. CLINICA MEDICALA HIPOCRAT 2000 S.R.L.</t>
  </si>
  <si>
    <t>8272361</t>
  </si>
  <si>
    <t>CO008/2023</t>
  </si>
  <si>
    <t>S.C. AMBULANTA BGS MEDICAL UNIT SRL</t>
  </si>
  <si>
    <t>15207994</t>
  </si>
  <si>
    <t>CO011/2023</t>
  </si>
  <si>
    <t>S.C. PULS MEDICA S.A.</t>
  </si>
  <si>
    <t>6707206</t>
  </si>
  <si>
    <t>CO009/2021</t>
  </si>
  <si>
    <t>S.C. CENTRUL MEDICAL NICOMED S.R.L.</t>
  </si>
  <si>
    <t>13478334</t>
  </si>
  <si>
    <t>CO012/2023</t>
  </si>
  <si>
    <t>S.C. CENTRUL MEDICAL AKCES S.R.L.</t>
  </si>
  <si>
    <t>34270858</t>
  </si>
  <si>
    <t>CO013/2023</t>
  </si>
  <si>
    <t>S.C. SAVIER MEDICAL S.R.L.</t>
  </si>
  <si>
    <t>17072923</t>
  </si>
  <si>
    <t>CO014/2023</t>
  </si>
  <si>
    <t>S.C. MEDICAL EMERGENCY DIVISION S.R.L.</t>
  </si>
  <si>
    <t>27316391</t>
  </si>
  <si>
    <t>CO016/2023</t>
  </si>
  <si>
    <t>SC PRO MEDICARE SRL</t>
  </si>
  <si>
    <t>CO017/2023</t>
  </si>
  <si>
    <t>CRESTINA MEDICALA MUNPOSAN`94 SRL</t>
  </si>
  <si>
    <t>CO006/2023</t>
  </si>
  <si>
    <t>SILUTEN DORIS COMPANY</t>
  </si>
  <si>
    <t>CO018/2023</t>
  </si>
  <si>
    <t xml:space="preserve">TRANS MEDICAL </t>
  </si>
  <si>
    <t>TOTAL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</si>
</sst>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0" fillId="2" borderId="1" xfId="1" applyFont="1" applyFill="1" applyBorder="1"/>
    <xf numFmtId="43" fontId="0" fillId="2" borderId="1" xfId="1" applyFont="1" applyFill="1" applyBorder="1" applyAlignment="1">
      <alignment wrapText="1"/>
    </xf>
    <xf numFmtId="43" fontId="0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6" fillId="2" borderId="2" xfId="0" applyFont="1" applyFill="1" applyBorder="1"/>
    <xf numFmtId="4" fontId="0" fillId="2" borderId="1" xfId="2" applyNumberFormat="1" applyFont="1" applyFill="1" applyBorder="1" applyAlignment="1">
      <alignment horizontal="center"/>
    </xf>
    <xf numFmtId="4" fontId="3" fillId="2" borderId="1" xfId="2" applyNumberFormat="1" applyFont="1" applyFill="1" applyBorder="1"/>
    <xf numFmtId="43" fontId="1" fillId="2" borderId="1" xfId="1" applyFont="1" applyFill="1" applyBorder="1"/>
    <xf numFmtId="43" fontId="3" fillId="2" borderId="1" xfId="1" applyFont="1" applyFill="1" applyBorder="1"/>
    <xf numFmtId="43" fontId="3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43" fontId="1" fillId="2" borderId="1" xfId="1" applyFont="1" applyFill="1" applyBorder="1" applyAlignment="1">
      <alignment horizontal="center"/>
    </xf>
    <xf numFmtId="43" fontId="1" fillId="2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2" borderId="0" xfId="0" applyFont="1" applyFill="1"/>
    <xf numFmtId="4" fontId="0" fillId="2" borderId="0" xfId="0" applyNumberFormat="1" applyFill="1"/>
    <xf numFmtId="0" fontId="0" fillId="2" borderId="0" xfId="0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3" fillId="2" borderId="0" xfId="0" applyNumberFormat="1" applyFont="1" applyFill="1"/>
    <xf numFmtId="0" fontId="3" fillId="2" borderId="0" xfId="0" applyFont="1" applyFill="1"/>
    <xf numFmtId="43" fontId="3" fillId="2" borderId="0" xfId="0" applyNumberFormat="1" applyFont="1" applyFill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20"/>
  <sheetViews>
    <sheetView tabSelected="1" topLeftCell="W1" workbookViewId="0">
      <selection activeCell="AI9" sqref="AI9"/>
    </sheetView>
  </sheetViews>
  <sheetFormatPr defaultRowHeight="27.75" customHeight="1"/>
  <cols>
    <col min="1" max="1" width="6.85546875" style="29" customWidth="1"/>
    <col min="2" max="2" width="14" style="29" customWidth="1"/>
    <col min="3" max="3" width="45.28515625" style="29" customWidth="1"/>
    <col min="4" max="4" width="14.140625" style="29" customWidth="1"/>
    <col min="5" max="6" width="14.42578125" style="10" hidden="1" customWidth="1"/>
    <col min="7" max="7" width="14.42578125" style="10" customWidth="1"/>
    <col min="8" max="9" width="14.42578125" style="10" hidden="1" customWidth="1"/>
    <col min="10" max="10" width="14.42578125" style="10" customWidth="1"/>
    <col min="11" max="12" width="14.42578125" style="31" hidden="1" customWidth="1"/>
    <col min="13" max="13" width="14.42578125" style="31" customWidth="1"/>
    <col min="14" max="14" width="15.7109375" style="34" customWidth="1"/>
    <col min="15" max="15" width="16" style="10" customWidth="1"/>
    <col min="16" max="17" width="15.85546875" style="10" hidden="1" customWidth="1"/>
    <col min="18" max="18" width="15.85546875" style="10" customWidth="1"/>
    <col min="19" max="20" width="16" style="10" hidden="1" customWidth="1"/>
    <col min="21" max="21" width="16" style="10" customWidth="1"/>
    <col min="22" max="23" width="19.85546875" style="34" customWidth="1"/>
    <col min="24" max="24" width="15.7109375" style="34" customWidth="1"/>
    <col min="25" max="25" width="14.42578125" style="34" customWidth="1"/>
    <col min="26" max="26" width="16" style="34" customWidth="1"/>
    <col min="27" max="27" width="15.42578125" style="34" customWidth="1"/>
    <col min="28" max="28" width="16.5703125" style="34" customWidth="1"/>
    <col min="29" max="29" width="18" style="34" customWidth="1"/>
    <col min="30" max="31" width="19.85546875" style="34" customWidth="1"/>
    <col min="32" max="32" width="17.85546875" style="34" customWidth="1"/>
    <col min="33" max="16384" width="9.140625" style="10"/>
  </cols>
  <sheetData>
    <row r="1" spans="1:32" ht="40.5" customHeigh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4" t="s">
        <v>8</v>
      </c>
      <c r="J1" s="5" t="s">
        <v>9</v>
      </c>
      <c r="K1" s="6" t="s">
        <v>10</v>
      </c>
      <c r="L1" s="7" t="s">
        <v>11</v>
      </c>
      <c r="M1" s="7" t="s">
        <v>12</v>
      </c>
      <c r="N1" s="8" t="s">
        <v>13</v>
      </c>
      <c r="O1" s="7" t="s">
        <v>14</v>
      </c>
      <c r="P1" s="9" t="s">
        <v>15</v>
      </c>
      <c r="Q1" s="7" t="s">
        <v>16</v>
      </c>
      <c r="R1" s="7" t="s">
        <v>17</v>
      </c>
      <c r="S1" s="9" t="s">
        <v>18</v>
      </c>
      <c r="T1" s="7" t="s">
        <v>19</v>
      </c>
      <c r="U1" s="7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</row>
    <row r="2" spans="1:32" ht="27.75" customHeight="1">
      <c r="A2" s="11">
        <v>1</v>
      </c>
      <c r="B2" s="12" t="s">
        <v>32</v>
      </c>
      <c r="C2" s="13" t="s">
        <v>33</v>
      </c>
      <c r="D2" s="14" t="s">
        <v>34</v>
      </c>
      <c r="E2" s="15">
        <v>110833.34</v>
      </c>
      <c r="F2" s="15">
        <v>0</v>
      </c>
      <c r="G2" s="15">
        <v>110833.34</v>
      </c>
      <c r="H2" s="15">
        <v>95173.34</v>
      </c>
      <c r="I2" s="15">
        <v>956.54000000000087</v>
      </c>
      <c r="J2" s="15">
        <v>94216.799999999988</v>
      </c>
      <c r="K2" s="15">
        <v>87833.02</v>
      </c>
      <c r="L2" s="15">
        <v>4209.9600000000009</v>
      </c>
      <c r="M2" s="15">
        <v>83623.06</v>
      </c>
      <c r="N2" s="16">
        <f>G2+J2+M2</f>
        <v>288673.19999999995</v>
      </c>
      <c r="O2" s="15">
        <v>76213.22</v>
      </c>
      <c r="P2" s="15">
        <v>92513.22</v>
      </c>
      <c r="Q2" s="15">
        <v>0</v>
      </c>
      <c r="R2" s="15">
        <v>92513.22</v>
      </c>
      <c r="S2" s="15">
        <v>92513.22</v>
      </c>
      <c r="T2" s="15">
        <v>1035.6600000000035</v>
      </c>
      <c r="U2" s="15">
        <v>91477.56</v>
      </c>
      <c r="V2" s="16">
        <f>O2+R2+U2</f>
        <v>260204</v>
      </c>
      <c r="W2" s="16">
        <f t="shared" ref="W2:W13" si="0">+N2+V2</f>
        <v>548877.19999999995</v>
      </c>
      <c r="X2" s="17">
        <v>80429.960000000006</v>
      </c>
      <c r="Y2" s="17">
        <v>80429.960000000006</v>
      </c>
      <c r="Z2" s="17">
        <v>83116</v>
      </c>
      <c r="AA2" s="18">
        <f t="shared" ref="AA2:AA8" si="1">+X2+Y2+Z2</f>
        <v>243975.92</v>
      </c>
      <c r="AB2" s="17">
        <v>80429.960000000006</v>
      </c>
      <c r="AC2" s="17">
        <v>80429.960000000006</v>
      </c>
      <c r="AD2" s="17">
        <v>84469.49</v>
      </c>
      <c r="AE2" s="18">
        <f t="shared" ref="AE2:AE13" si="2">+AB2+AC2+AD2</f>
        <v>245329.41000000003</v>
      </c>
      <c r="AF2" s="19">
        <f t="shared" ref="AF2:AF13" si="3">+N2+V2+AA2+AE2</f>
        <v>1038182.53</v>
      </c>
    </row>
    <row r="3" spans="1:32" ht="27.75" customHeight="1">
      <c r="A3" s="20">
        <v>2</v>
      </c>
      <c r="B3" s="21" t="s">
        <v>35</v>
      </c>
      <c r="C3" s="22" t="s">
        <v>36</v>
      </c>
      <c r="D3" s="23" t="s">
        <v>37</v>
      </c>
      <c r="E3" s="24">
        <v>109000</v>
      </c>
      <c r="F3" s="15">
        <v>2.0000000000436557E-2</v>
      </c>
      <c r="G3" s="15">
        <v>108999.98</v>
      </c>
      <c r="H3" s="17">
        <v>109000</v>
      </c>
      <c r="I3" s="15">
        <v>2.0000000000436557E-2</v>
      </c>
      <c r="J3" s="15">
        <v>108999.98</v>
      </c>
      <c r="K3" s="25">
        <v>169347.62</v>
      </c>
      <c r="L3" s="15">
        <v>0</v>
      </c>
      <c r="M3" s="15">
        <v>169347.62</v>
      </c>
      <c r="N3" s="16">
        <f t="shared" ref="N3:N13" si="4">G3+J3+M3</f>
        <v>387347.57999999996</v>
      </c>
      <c r="O3" s="15">
        <v>111015.86</v>
      </c>
      <c r="P3" s="3">
        <v>111015.87</v>
      </c>
      <c r="Q3" s="15">
        <v>1.0000000000218279E-2</v>
      </c>
      <c r="R3" s="15">
        <v>111015.86</v>
      </c>
      <c r="S3" s="3">
        <v>111049.2</v>
      </c>
      <c r="T3" s="15">
        <v>0.62</v>
      </c>
      <c r="U3" s="15">
        <v>111048.58</v>
      </c>
      <c r="V3" s="16">
        <f t="shared" ref="V3:V11" si="5">O3+R3+U3</f>
        <v>333080.3</v>
      </c>
      <c r="W3" s="16">
        <f t="shared" si="0"/>
        <v>720427.87999999989</v>
      </c>
      <c r="X3" s="17">
        <v>160859.92000000001</v>
      </c>
      <c r="Y3" s="17">
        <v>160859.92000000001</v>
      </c>
      <c r="Z3" s="17">
        <v>188412</v>
      </c>
      <c r="AA3" s="18">
        <f t="shared" si="1"/>
        <v>510131.84</v>
      </c>
      <c r="AB3" s="17">
        <v>160859.93</v>
      </c>
      <c r="AC3" s="17">
        <v>160859.93</v>
      </c>
      <c r="AD3" s="17">
        <v>164084.82</v>
      </c>
      <c r="AE3" s="18">
        <f t="shared" si="2"/>
        <v>485804.68</v>
      </c>
      <c r="AF3" s="19">
        <f t="shared" si="3"/>
        <v>1716364.4</v>
      </c>
    </row>
    <row r="4" spans="1:32" ht="27.75" customHeight="1">
      <c r="A4" s="11">
        <v>3</v>
      </c>
      <c r="B4" s="12" t="s">
        <v>38</v>
      </c>
      <c r="C4" s="22" t="s">
        <v>39</v>
      </c>
      <c r="D4" s="23" t="s">
        <v>40</v>
      </c>
      <c r="E4" s="24">
        <v>90833.34</v>
      </c>
      <c r="F4" s="15">
        <v>56100</v>
      </c>
      <c r="G4" s="15">
        <v>34733.339999999997</v>
      </c>
      <c r="H4" s="17">
        <v>90833.34</v>
      </c>
      <c r="I4" s="15">
        <v>57936</v>
      </c>
      <c r="J4" s="15">
        <v>32897.339999999997</v>
      </c>
      <c r="K4" s="25">
        <v>95873.02</v>
      </c>
      <c r="L4" s="15">
        <v>59364</v>
      </c>
      <c r="M4" s="15">
        <v>36509.020000000004</v>
      </c>
      <c r="N4" s="16">
        <f t="shared" si="4"/>
        <v>104139.7</v>
      </c>
      <c r="O4" s="15">
        <v>32945.219999999994</v>
      </c>
      <c r="P4" s="3">
        <v>92513.23</v>
      </c>
      <c r="Q4" s="15">
        <v>58752.01</v>
      </c>
      <c r="R4" s="15">
        <v>33761.219999999994</v>
      </c>
      <c r="S4" s="3">
        <v>92513.23</v>
      </c>
      <c r="T4" s="15">
        <v>59364.01</v>
      </c>
      <c r="U4" s="15">
        <v>33149.219999999994</v>
      </c>
      <c r="V4" s="16">
        <f t="shared" si="5"/>
        <v>99855.659999999974</v>
      </c>
      <c r="W4" s="16">
        <f t="shared" si="0"/>
        <v>203995.36</v>
      </c>
      <c r="X4" s="17">
        <v>80429.960000000006</v>
      </c>
      <c r="Y4" s="17">
        <v>37038.970000000008</v>
      </c>
      <c r="Z4" s="17">
        <v>32171.99</v>
      </c>
      <c r="AA4" s="18">
        <f t="shared" si="1"/>
        <v>149640.92000000001</v>
      </c>
      <c r="AB4" s="17">
        <v>80429.960000000006</v>
      </c>
      <c r="AC4" s="17">
        <v>80429.962499999994</v>
      </c>
      <c r="AD4" s="17">
        <v>80429.97</v>
      </c>
      <c r="AE4" s="18">
        <f t="shared" si="2"/>
        <v>241289.89249999999</v>
      </c>
      <c r="AF4" s="19">
        <f t="shared" si="3"/>
        <v>594926.17249999999</v>
      </c>
    </row>
    <row r="5" spans="1:32" ht="27.75" customHeight="1">
      <c r="A5" s="20">
        <v>4</v>
      </c>
      <c r="B5" s="12" t="s">
        <v>41</v>
      </c>
      <c r="C5" s="22" t="s">
        <v>42</v>
      </c>
      <c r="D5" s="23" t="s">
        <v>43</v>
      </c>
      <c r="E5" s="24">
        <v>127166.67</v>
      </c>
      <c r="F5" s="15">
        <v>70925.070000000007</v>
      </c>
      <c r="G5" s="15">
        <v>56241.599999999991</v>
      </c>
      <c r="H5" s="17">
        <v>127166.67</v>
      </c>
      <c r="I5" s="15">
        <v>72530.67</v>
      </c>
      <c r="J5" s="15">
        <v>54636</v>
      </c>
      <c r="K5" s="25">
        <v>134222.22</v>
      </c>
      <c r="L5" s="15">
        <v>66448.22</v>
      </c>
      <c r="M5" s="15">
        <v>67774</v>
      </c>
      <c r="N5" s="16">
        <f t="shared" si="4"/>
        <v>178651.59999999998</v>
      </c>
      <c r="O5" s="15">
        <v>55224</v>
      </c>
      <c r="P5" s="3">
        <v>129518.52</v>
      </c>
      <c r="Q5" s="15">
        <v>71340.52</v>
      </c>
      <c r="R5" s="15">
        <v>58178</v>
      </c>
      <c r="S5" s="3">
        <v>129518.52</v>
      </c>
      <c r="T5" s="15">
        <v>49590.520000000004</v>
      </c>
      <c r="U5" s="15">
        <v>79928</v>
      </c>
      <c r="V5" s="16">
        <f t="shared" si="5"/>
        <v>193330</v>
      </c>
      <c r="W5" s="16">
        <f t="shared" si="0"/>
        <v>371981.6</v>
      </c>
      <c r="X5" s="17">
        <v>96515.96</v>
      </c>
      <c r="Y5" s="17">
        <v>83255.960000000006</v>
      </c>
      <c r="Z5" s="17">
        <v>81873</v>
      </c>
      <c r="AA5" s="18">
        <f t="shared" si="1"/>
        <v>261644.92</v>
      </c>
      <c r="AB5" s="17">
        <v>96515.96</v>
      </c>
      <c r="AC5" s="17">
        <v>96515.96</v>
      </c>
      <c r="AD5" s="17">
        <v>95818.49</v>
      </c>
      <c r="AE5" s="18">
        <f t="shared" si="2"/>
        <v>288850.41000000003</v>
      </c>
      <c r="AF5" s="19">
        <f t="shared" si="3"/>
        <v>922476.93</v>
      </c>
    </row>
    <row r="6" spans="1:32" ht="27.75" customHeight="1">
      <c r="A6" s="11">
        <v>5</v>
      </c>
      <c r="B6" s="12" t="s">
        <v>44</v>
      </c>
      <c r="C6" s="22" t="s">
        <v>45</v>
      </c>
      <c r="D6" s="23" t="s">
        <v>46</v>
      </c>
      <c r="E6" s="24">
        <v>163500</v>
      </c>
      <c r="F6" s="15">
        <v>0</v>
      </c>
      <c r="G6" s="15">
        <v>163500</v>
      </c>
      <c r="H6" s="17">
        <v>163500</v>
      </c>
      <c r="I6" s="15">
        <v>0</v>
      </c>
      <c r="J6" s="15">
        <v>163500</v>
      </c>
      <c r="K6" s="25">
        <v>283971.43</v>
      </c>
      <c r="L6" s="15">
        <v>0</v>
      </c>
      <c r="M6" s="15">
        <v>283971.43</v>
      </c>
      <c r="N6" s="16">
        <f t="shared" si="4"/>
        <v>610971.42999999993</v>
      </c>
      <c r="O6" s="15">
        <v>166523.79999999999</v>
      </c>
      <c r="P6" s="3">
        <v>166523.81</v>
      </c>
      <c r="Q6" s="15">
        <v>9.9999999997635314E-3</v>
      </c>
      <c r="R6" s="15">
        <v>166523.79999999999</v>
      </c>
      <c r="S6" s="3">
        <v>166557.13999999998</v>
      </c>
      <c r="T6" s="15">
        <v>0</v>
      </c>
      <c r="U6" s="15">
        <v>166557.14000000001</v>
      </c>
      <c r="V6" s="16">
        <f t="shared" si="5"/>
        <v>499604.74</v>
      </c>
      <c r="W6" s="16">
        <f t="shared" si="0"/>
        <v>1110576.17</v>
      </c>
      <c r="X6" s="17">
        <v>176945.92000000001</v>
      </c>
      <c r="Y6" s="17">
        <v>170825.92</v>
      </c>
      <c r="Z6" s="17">
        <v>119366.16</v>
      </c>
      <c r="AA6" s="18">
        <f t="shared" si="1"/>
        <v>467138</v>
      </c>
      <c r="AB6" s="17">
        <v>176945.92000000001</v>
      </c>
      <c r="AC6" s="17">
        <v>176945.92000000001</v>
      </c>
      <c r="AD6" s="17">
        <v>176282.45</v>
      </c>
      <c r="AE6" s="18">
        <f t="shared" si="2"/>
        <v>530174.29</v>
      </c>
      <c r="AF6" s="19">
        <f t="shared" si="3"/>
        <v>2107888.46</v>
      </c>
    </row>
    <row r="7" spans="1:32" ht="27.75" customHeight="1">
      <c r="A7" s="20">
        <v>6</v>
      </c>
      <c r="B7" s="12" t="s">
        <v>47</v>
      </c>
      <c r="C7" s="22" t="s">
        <v>48</v>
      </c>
      <c r="D7" s="23" t="s">
        <v>49</v>
      </c>
      <c r="E7" s="24">
        <v>218000</v>
      </c>
      <c r="F7" s="15">
        <v>4049.6000000000004</v>
      </c>
      <c r="G7" s="15">
        <v>213950.4</v>
      </c>
      <c r="H7" s="17">
        <v>218000</v>
      </c>
      <c r="I7" s="15">
        <v>77902.399999999994</v>
      </c>
      <c r="J7" s="15">
        <v>140097.60000000001</v>
      </c>
      <c r="K7" s="25">
        <v>230095.2</v>
      </c>
      <c r="L7" s="15">
        <v>60007.199999999997</v>
      </c>
      <c r="M7" s="15">
        <v>170088</v>
      </c>
      <c r="N7" s="16">
        <f t="shared" si="4"/>
        <v>524136</v>
      </c>
      <c r="O7" s="15">
        <v>147602</v>
      </c>
      <c r="P7" s="3">
        <v>222031.75</v>
      </c>
      <c r="Q7" s="15">
        <v>48271.75</v>
      </c>
      <c r="R7" s="15">
        <v>173760</v>
      </c>
      <c r="S7" s="3">
        <v>222031.75</v>
      </c>
      <c r="T7" s="15">
        <v>73627.75</v>
      </c>
      <c r="U7" s="15">
        <v>148404</v>
      </c>
      <c r="V7" s="16">
        <f t="shared" si="5"/>
        <v>469766</v>
      </c>
      <c r="W7" s="16">
        <f t="shared" si="0"/>
        <v>993902</v>
      </c>
      <c r="X7" s="17">
        <v>158072</v>
      </c>
      <c r="Y7" s="17">
        <v>161751.01</v>
      </c>
      <c r="Z7" s="17">
        <v>152153</v>
      </c>
      <c r="AA7" s="18">
        <f t="shared" si="1"/>
        <v>471976.01</v>
      </c>
      <c r="AB7" s="17">
        <v>193031.92</v>
      </c>
      <c r="AC7" s="17">
        <v>193031.92</v>
      </c>
      <c r="AD7" s="17">
        <v>192350.83000000002</v>
      </c>
      <c r="AE7" s="18">
        <f t="shared" si="2"/>
        <v>578414.67000000004</v>
      </c>
      <c r="AF7" s="19">
        <f t="shared" si="3"/>
        <v>2044292.6800000002</v>
      </c>
    </row>
    <row r="8" spans="1:32" ht="27.75" customHeight="1">
      <c r="A8" s="11">
        <v>7</v>
      </c>
      <c r="B8" s="12" t="s">
        <v>50</v>
      </c>
      <c r="C8" s="22" t="s">
        <v>51</v>
      </c>
      <c r="D8" s="23" t="s">
        <v>52</v>
      </c>
      <c r="E8" s="24">
        <v>54500</v>
      </c>
      <c r="F8" s="15">
        <v>0</v>
      </c>
      <c r="G8" s="15">
        <v>54500</v>
      </c>
      <c r="H8" s="17">
        <v>54500</v>
      </c>
      <c r="I8" s="15">
        <v>0</v>
      </c>
      <c r="J8" s="15">
        <v>54500</v>
      </c>
      <c r="K8" s="25">
        <v>61323.81</v>
      </c>
      <c r="L8" s="15">
        <v>0</v>
      </c>
      <c r="M8" s="15">
        <v>61323.81</v>
      </c>
      <c r="N8" s="16">
        <f t="shared" si="4"/>
        <v>170323.81</v>
      </c>
      <c r="O8" s="15">
        <v>42119.94</v>
      </c>
      <c r="P8" s="3">
        <v>55507.94</v>
      </c>
      <c r="Q8" s="15">
        <v>1836</v>
      </c>
      <c r="R8" s="15">
        <v>53671.94</v>
      </c>
      <c r="S8" s="3">
        <v>55507.94</v>
      </c>
      <c r="T8" s="15">
        <v>0</v>
      </c>
      <c r="U8" s="15">
        <v>55507.94</v>
      </c>
      <c r="V8" s="16">
        <f t="shared" si="5"/>
        <v>151299.82</v>
      </c>
      <c r="W8" s="16">
        <f t="shared" si="0"/>
        <v>321623.63</v>
      </c>
      <c r="X8" s="17">
        <v>67226.77</v>
      </c>
      <c r="Y8" s="17">
        <v>128687.94</v>
      </c>
      <c r="Z8" s="17">
        <v>74627.53</v>
      </c>
      <c r="AA8" s="18">
        <f t="shared" si="1"/>
        <v>270542.24</v>
      </c>
      <c r="AB8" s="17">
        <v>128687.94</v>
      </c>
      <c r="AC8" s="17">
        <v>128687.94</v>
      </c>
      <c r="AD8" s="17">
        <v>128544.81000000004</v>
      </c>
      <c r="AE8" s="18">
        <f t="shared" si="2"/>
        <v>385920.69000000006</v>
      </c>
      <c r="AF8" s="19">
        <f t="shared" si="3"/>
        <v>978086.56</v>
      </c>
    </row>
    <row r="9" spans="1:32" ht="27.75" customHeight="1">
      <c r="A9" s="20">
        <v>8</v>
      </c>
      <c r="B9" s="21" t="s">
        <v>53</v>
      </c>
      <c r="C9" s="22" t="s">
        <v>54</v>
      </c>
      <c r="D9" s="23" t="s">
        <v>55</v>
      </c>
      <c r="E9" s="24">
        <v>145333.34</v>
      </c>
      <c r="F9" s="15">
        <v>2293.34</v>
      </c>
      <c r="G9" s="15">
        <v>143040</v>
      </c>
      <c r="H9" s="17">
        <v>145333.34</v>
      </c>
      <c r="I9" s="15">
        <v>8187.74</v>
      </c>
      <c r="J9" s="15">
        <v>137145.60000000001</v>
      </c>
      <c r="K9" s="25">
        <v>153396.82999999999</v>
      </c>
      <c r="L9" s="15">
        <v>176.82999999999993</v>
      </c>
      <c r="M9" s="15">
        <v>153220</v>
      </c>
      <c r="N9" s="16">
        <f t="shared" si="4"/>
        <v>433405.6</v>
      </c>
      <c r="O9" s="15">
        <v>117782</v>
      </c>
      <c r="P9" s="3">
        <v>148021.16</v>
      </c>
      <c r="Q9" s="15">
        <v>21111.16</v>
      </c>
      <c r="R9" s="15">
        <v>126910</v>
      </c>
      <c r="S9" s="3">
        <v>148021.16</v>
      </c>
      <c r="T9" s="15">
        <v>19631.16</v>
      </c>
      <c r="U9" s="15">
        <v>128390</v>
      </c>
      <c r="V9" s="16">
        <f t="shared" si="5"/>
        <v>373082</v>
      </c>
      <c r="W9" s="16">
        <f t="shared" si="0"/>
        <v>806487.6</v>
      </c>
      <c r="X9" s="17">
        <v>174188</v>
      </c>
      <c r="Y9" s="17">
        <v>178218.81</v>
      </c>
      <c r="Z9" s="17">
        <v>155973</v>
      </c>
      <c r="AA9" s="18">
        <v>508379.81</v>
      </c>
      <c r="AB9" s="17">
        <v>241289.894</v>
      </c>
      <c r="AC9" s="17">
        <v>241289.894</v>
      </c>
      <c r="AD9" s="17">
        <v>241289.89</v>
      </c>
      <c r="AE9" s="18">
        <f t="shared" si="2"/>
        <v>723869.67800000007</v>
      </c>
      <c r="AF9" s="19">
        <f t="shared" si="3"/>
        <v>2038737.088</v>
      </c>
    </row>
    <row r="10" spans="1:32" ht="27.75" customHeight="1">
      <c r="A10" s="11">
        <v>9</v>
      </c>
      <c r="B10" s="12" t="s">
        <v>56</v>
      </c>
      <c r="C10" s="26" t="s">
        <v>57</v>
      </c>
      <c r="D10" s="27">
        <v>38790705</v>
      </c>
      <c r="E10" s="24">
        <v>36333.339999999997</v>
      </c>
      <c r="F10" s="15">
        <v>0</v>
      </c>
      <c r="G10" s="15">
        <v>36333.339999999997</v>
      </c>
      <c r="H10" s="17">
        <v>36333.339999999997</v>
      </c>
      <c r="I10" s="15">
        <v>2307.2400000000002</v>
      </c>
      <c r="J10" s="15">
        <v>34026.1</v>
      </c>
      <c r="K10" s="25">
        <v>38349.19</v>
      </c>
      <c r="L10" s="15">
        <v>0</v>
      </c>
      <c r="M10" s="15">
        <v>38349.19</v>
      </c>
      <c r="N10" s="16">
        <f t="shared" si="4"/>
        <v>108708.63</v>
      </c>
      <c r="O10" s="15">
        <v>35632</v>
      </c>
      <c r="P10" s="3">
        <v>37005.29</v>
      </c>
      <c r="Q10" s="15">
        <v>9.9999999999909051E-3</v>
      </c>
      <c r="R10" s="15">
        <v>37005.279999999999</v>
      </c>
      <c r="S10" s="3">
        <v>37005.29</v>
      </c>
      <c r="T10" s="15">
        <v>0</v>
      </c>
      <c r="U10" s="15">
        <v>37005.29</v>
      </c>
      <c r="V10" s="16">
        <f t="shared" si="5"/>
        <v>109642.57</v>
      </c>
      <c r="W10" s="16">
        <f t="shared" si="0"/>
        <v>218351.2</v>
      </c>
      <c r="X10" s="17">
        <v>60875.97</v>
      </c>
      <c r="Y10" s="17">
        <v>64343.97</v>
      </c>
      <c r="Z10" s="17">
        <v>42901</v>
      </c>
      <c r="AA10" s="18">
        <f>+X10+Y10+Z10</f>
        <v>168120.94</v>
      </c>
      <c r="AB10" s="17">
        <v>64343.97</v>
      </c>
      <c r="AC10" s="17">
        <v>64343.97</v>
      </c>
      <c r="AD10" s="17">
        <v>63782.450000000004</v>
      </c>
      <c r="AE10" s="18">
        <f t="shared" si="2"/>
        <v>192470.39</v>
      </c>
      <c r="AF10" s="19">
        <f t="shared" si="3"/>
        <v>578942.53</v>
      </c>
    </row>
    <row r="11" spans="1:32" ht="27.75" customHeight="1">
      <c r="A11" s="20">
        <v>10</v>
      </c>
      <c r="B11" s="21" t="s">
        <v>58</v>
      </c>
      <c r="C11" s="22" t="s">
        <v>59</v>
      </c>
      <c r="D11" s="28">
        <v>5854268</v>
      </c>
      <c r="E11" s="24">
        <v>109000</v>
      </c>
      <c r="F11" s="15">
        <v>112</v>
      </c>
      <c r="G11" s="15">
        <v>108888</v>
      </c>
      <c r="H11" s="17">
        <v>109000</v>
      </c>
      <c r="I11" s="15">
        <v>136</v>
      </c>
      <c r="J11" s="15">
        <v>108864</v>
      </c>
      <c r="K11" s="25">
        <v>163247.6</v>
      </c>
      <c r="L11" s="15">
        <v>129.60000000000036</v>
      </c>
      <c r="M11" s="15">
        <v>163118</v>
      </c>
      <c r="N11" s="16">
        <f t="shared" si="4"/>
        <v>380870</v>
      </c>
      <c r="O11" s="15">
        <v>111004.91</v>
      </c>
      <c r="P11" s="3">
        <v>111015.88</v>
      </c>
      <c r="Q11" s="15">
        <v>0</v>
      </c>
      <c r="R11" s="15">
        <v>111015.88</v>
      </c>
      <c r="S11" s="3">
        <v>111049.20999999999</v>
      </c>
      <c r="T11" s="15">
        <v>0</v>
      </c>
      <c r="U11" s="15">
        <v>111049.20999999999</v>
      </c>
      <c r="V11" s="16">
        <f t="shared" si="5"/>
        <v>333070</v>
      </c>
      <c r="W11" s="16">
        <f t="shared" si="0"/>
        <v>713940</v>
      </c>
      <c r="X11" s="17">
        <v>144773.95000000001</v>
      </c>
      <c r="Y11" s="17">
        <v>144773.95000000001</v>
      </c>
      <c r="Z11" s="17">
        <v>173138.3</v>
      </c>
      <c r="AA11" s="18">
        <f>+X11+Y11+Z11</f>
        <v>462686.2</v>
      </c>
      <c r="AB11" s="17">
        <v>144773.94583333336</v>
      </c>
      <c r="AC11" s="17">
        <v>144773.94583333336</v>
      </c>
      <c r="AD11" s="17">
        <v>174509.62</v>
      </c>
      <c r="AE11" s="18">
        <f t="shared" si="2"/>
        <v>464057.51166666672</v>
      </c>
      <c r="AF11" s="19">
        <f t="shared" si="3"/>
        <v>1640683.7116666667</v>
      </c>
    </row>
    <row r="12" spans="1:32" ht="27.75" customHeight="1">
      <c r="A12" s="11">
        <v>11</v>
      </c>
      <c r="B12" s="22" t="s">
        <v>60</v>
      </c>
      <c r="C12" s="22" t="s">
        <v>61</v>
      </c>
      <c r="D12" s="28">
        <v>1556781</v>
      </c>
      <c r="E12" s="24"/>
      <c r="F12" s="24">
        <v>0</v>
      </c>
      <c r="G12" s="15">
        <v>0</v>
      </c>
      <c r="H12" s="17"/>
      <c r="I12" s="15">
        <v>0</v>
      </c>
      <c r="J12" s="15">
        <v>0</v>
      </c>
      <c r="K12" s="25"/>
      <c r="L12" s="15">
        <v>0</v>
      </c>
      <c r="M12" s="15">
        <v>0</v>
      </c>
      <c r="N12" s="16">
        <f t="shared" si="4"/>
        <v>0</v>
      </c>
      <c r="O12" s="3">
        <v>0</v>
      </c>
      <c r="P12" s="3"/>
      <c r="Q12" s="3">
        <v>0</v>
      </c>
      <c r="R12" s="3">
        <v>0</v>
      </c>
      <c r="S12" s="3"/>
      <c r="T12" s="3">
        <v>0</v>
      </c>
      <c r="U12" s="3">
        <v>0</v>
      </c>
      <c r="V12" s="16">
        <v>0</v>
      </c>
      <c r="W12" s="16">
        <f t="shared" si="0"/>
        <v>0</v>
      </c>
      <c r="X12" s="17">
        <v>2415.0700000000002</v>
      </c>
      <c r="Y12" s="17">
        <v>80429.960000000006</v>
      </c>
      <c r="Z12" s="17">
        <v>32171.99</v>
      </c>
      <c r="AA12" s="18">
        <f>+X12+Y12+Z12</f>
        <v>115017.02000000002</v>
      </c>
      <c r="AB12" s="17">
        <v>80429.960000000006</v>
      </c>
      <c r="AC12" s="17">
        <v>80429.960000000006</v>
      </c>
      <c r="AD12" s="17">
        <v>80429.960000000006</v>
      </c>
      <c r="AE12" s="18">
        <f t="shared" si="2"/>
        <v>241289.88</v>
      </c>
      <c r="AF12" s="19">
        <f t="shared" si="3"/>
        <v>356306.9</v>
      </c>
    </row>
    <row r="13" spans="1:32" ht="27.75" customHeight="1">
      <c r="A13" s="20">
        <v>12</v>
      </c>
      <c r="B13" s="22" t="s">
        <v>62</v>
      </c>
      <c r="C13" s="22" t="s">
        <v>63</v>
      </c>
      <c r="D13" s="28">
        <v>17106872</v>
      </c>
      <c r="E13" s="24"/>
      <c r="F13" s="24"/>
      <c r="G13" s="15">
        <v>0</v>
      </c>
      <c r="H13" s="17"/>
      <c r="I13" s="15">
        <v>0</v>
      </c>
      <c r="J13" s="15">
        <v>0</v>
      </c>
      <c r="K13" s="25"/>
      <c r="L13" s="15">
        <v>0</v>
      </c>
      <c r="M13" s="15">
        <f>K13-L13</f>
        <v>0</v>
      </c>
      <c r="N13" s="16">
        <f t="shared" si="4"/>
        <v>0</v>
      </c>
      <c r="O13" s="3">
        <v>0</v>
      </c>
      <c r="P13" s="3"/>
      <c r="Q13" s="3">
        <v>0</v>
      </c>
      <c r="R13" s="3">
        <v>0</v>
      </c>
      <c r="S13" s="3"/>
      <c r="T13" s="3">
        <v>0</v>
      </c>
      <c r="U13" s="3">
        <v>0</v>
      </c>
      <c r="V13" s="16">
        <v>0</v>
      </c>
      <c r="W13" s="16">
        <f t="shared" si="0"/>
        <v>0</v>
      </c>
      <c r="X13" s="17">
        <v>17322.010000000002</v>
      </c>
      <c r="Y13" s="17">
        <v>63886.01</v>
      </c>
      <c r="Z13" s="17">
        <v>25710.01</v>
      </c>
      <c r="AA13" s="18">
        <f>+X13+Y13+Z13</f>
        <v>106918.03</v>
      </c>
      <c r="AB13" s="17">
        <v>64343.97</v>
      </c>
      <c r="AC13" s="17">
        <v>64343.97</v>
      </c>
      <c r="AD13" s="17">
        <v>64076.06</v>
      </c>
      <c r="AE13" s="18">
        <f t="shared" si="2"/>
        <v>192764</v>
      </c>
      <c r="AF13" s="19">
        <f t="shared" si="3"/>
        <v>299682.03000000003</v>
      </c>
    </row>
    <row r="14" spans="1:32" ht="27.75" customHeight="1">
      <c r="A14" s="8"/>
      <c r="B14" s="22"/>
      <c r="C14" s="22" t="s">
        <v>64</v>
      </c>
      <c r="D14" s="22"/>
      <c r="E14" s="16">
        <f t="shared" ref="E14:U14" si="6">SUM(E2:E13)</f>
        <v>1164500.03</v>
      </c>
      <c r="F14" s="16">
        <f t="shared" si="6"/>
        <v>133480.03</v>
      </c>
      <c r="G14" s="16">
        <f t="shared" si="6"/>
        <v>1031020</v>
      </c>
      <c r="H14" s="16">
        <f t="shared" si="6"/>
        <v>1148840.0299999998</v>
      </c>
      <c r="I14" s="16">
        <f t="shared" si="6"/>
        <v>219956.60999999996</v>
      </c>
      <c r="J14" s="16">
        <f t="shared" si="6"/>
        <v>928883.41999999993</v>
      </c>
      <c r="K14" s="16">
        <f t="shared" si="6"/>
        <v>1417659.9400000002</v>
      </c>
      <c r="L14" s="16">
        <f t="shared" si="6"/>
        <v>190335.81</v>
      </c>
      <c r="M14" s="16">
        <f t="shared" si="6"/>
        <v>1227324.1299999999</v>
      </c>
      <c r="N14" s="16">
        <f t="shared" si="6"/>
        <v>3187227.55</v>
      </c>
      <c r="O14" s="16">
        <f t="shared" si="6"/>
        <v>896062.95000000007</v>
      </c>
      <c r="P14" s="16">
        <f t="shared" si="6"/>
        <v>1165666.67</v>
      </c>
      <c r="Q14" s="16">
        <f t="shared" si="6"/>
        <v>201311.47</v>
      </c>
      <c r="R14" s="16">
        <f t="shared" si="6"/>
        <v>964355.20000000007</v>
      </c>
      <c r="S14" s="16">
        <f t="shared" si="6"/>
        <v>1165766.6599999999</v>
      </c>
      <c r="T14" s="16">
        <f t="shared" si="6"/>
        <v>203249.72</v>
      </c>
      <c r="U14" s="16">
        <f t="shared" si="6"/>
        <v>962516.94</v>
      </c>
      <c r="V14" s="16">
        <f t="shared" ref="V14:AC14" si="7">SUM(V2:V13)</f>
        <v>2822935.09</v>
      </c>
      <c r="W14" s="16">
        <f t="shared" si="7"/>
        <v>6010162.6399999997</v>
      </c>
      <c r="X14" s="16">
        <f t="shared" si="7"/>
        <v>1220055.4900000002</v>
      </c>
      <c r="Y14" s="16">
        <f t="shared" si="7"/>
        <v>1354502.3800000001</v>
      </c>
      <c r="Z14" s="16">
        <f t="shared" si="7"/>
        <v>1161613.98</v>
      </c>
      <c r="AA14" s="16">
        <f t="shared" si="7"/>
        <v>3736171.8500000006</v>
      </c>
      <c r="AB14" s="16">
        <f t="shared" si="7"/>
        <v>1512083.3298333334</v>
      </c>
      <c r="AC14" s="16">
        <f t="shared" si="7"/>
        <v>1512083.3323333333</v>
      </c>
      <c r="AD14" s="16">
        <f>SUM(AD2:AD13)</f>
        <v>1546068.8399999999</v>
      </c>
      <c r="AE14" s="16">
        <f>SUM(AE2:AE13)</f>
        <v>4570235.502166667</v>
      </c>
      <c r="AF14" s="16">
        <f>SUM(AF2:AF13)+0.01</f>
        <v>14316570.002166664</v>
      </c>
    </row>
    <row r="15" spans="1:32" ht="27.75" customHeight="1">
      <c r="I15" s="30"/>
      <c r="L15" s="32"/>
      <c r="N15" s="33"/>
      <c r="V15" s="33"/>
      <c r="X15" s="35"/>
      <c r="AA15" s="33"/>
    </row>
    <row r="16" spans="1:32" ht="27.75" customHeight="1">
      <c r="G16" s="30"/>
      <c r="O16" s="30"/>
      <c r="U16" s="30"/>
      <c r="V16" s="33"/>
    </row>
    <row r="19" spans="1:42" s="34" customFormat="1" ht="27.75" customHeight="1">
      <c r="A19" s="29"/>
      <c r="B19" s="29"/>
      <c r="C19" s="29"/>
      <c r="D19" s="29"/>
      <c r="E19" s="10"/>
      <c r="F19" s="10"/>
      <c r="G19" s="10"/>
      <c r="H19" s="10"/>
      <c r="I19" s="10"/>
      <c r="J19" s="10"/>
      <c r="K19" s="31"/>
      <c r="L19" s="31"/>
      <c r="M19" s="31"/>
      <c r="O19" s="10"/>
      <c r="P19" s="10"/>
      <c r="Q19" s="10"/>
      <c r="R19" s="10"/>
      <c r="S19" s="10"/>
      <c r="T19" s="10"/>
      <c r="U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34" customFormat="1" ht="27.75" customHeight="1">
      <c r="A20" s="29"/>
      <c r="B20" s="29"/>
      <c r="C20" s="29"/>
      <c r="D20" s="29"/>
      <c r="E20" s="10"/>
      <c r="F20" s="10"/>
      <c r="G20" s="10"/>
      <c r="H20" s="10"/>
      <c r="I20" s="10"/>
      <c r="J20" s="10"/>
      <c r="K20" s="31"/>
      <c r="L20" s="31"/>
      <c r="M20" s="31"/>
      <c r="O20" s="10"/>
      <c r="P20" s="10"/>
      <c r="Q20" s="10"/>
      <c r="R20" s="10"/>
      <c r="S20" s="10"/>
      <c r="T20" s="10"/>
      <c r="U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</sheetData>
  <pageMargins left="0.39370078740157483" right="0.19685039370078741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TRANSE FINALE AMB 2023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2024-01-08T09:59:56Z</dcterms:modified>
</cp:coreProperties>
</file>